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orsin\Downloads\"/>
    </mc:Choice>
  </mc:AlternateContent>
  <bookViews>
    <workbookView xWindow="-105" yWindow="-105" windowWidth="19425" windowHeight="10425" firstSheet="1" activeTab="1"/>
  </bookViews>
  <sheets>
    <sheet name="Перечень мероприятий 2023" sheetId="1" r:id="rId1"/>
    <sheet name="Расчет предельной стоимости" sheetId="2" r:id="rId2"/>
    <sheet name="Анализ КП, средняя стоимость" sheetId="3" r:id="rId3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H10" i="2"/>
  <c r="L10" i="2"/>
  <c r="E9" i="2"/>
  <c r="E11" i="2" s="1"/>
  <c r="E12" i="2" s="1"/>
  <c r="I9" i="2"/>
  <c r="I11" i="2" s="1"/>
  <c r="I12" i="2" s="1"/>
  <c r="M9" i="2"/>
  <c r="M11" i="2" s="1"/>
  <c r="M12" i="2" s="1"/>
  <c r="C8" i="2"/>
  <c r="C9" i="2" s="1"/>
  <c r="C11" i="2" s="1"/>
  <c r="C12" i="2" s="1"/>
  <c r="D8" i="2"/>
  <c r="D9" i="2" s="1"/>
  <c r="D11" i="2" s="1"/>
  <c r="D12" i="2" s="1"/>
  <c r="E8" i="2"/>
  <c r="E10" i="2" s="1"/>
  <c r="F8" i="2"/>
  <c r="F9" i="2" s="1"/>
  <c r="G8" i="2"/>
  <c r="G9" i="2" s="1"/>
  <c r="G11" i="2" s="1"/>
  <c r="G12" i="2" s="1"/>
  <c r="H8" i="2"/>
  <c r="H9" i="2" s="1"/>
  <c r="H11" i="2" s="1"/>
  <c r="H12" i="2" s="1"/>
  <c r="I8" i="2"/>
  <c r="I10" i="2" s="1"/>
  <c r="J8" i="2"/>
  <c r="J9" i="2" s="1"/>
  <c r="J11" i="2" s="1"/>
  <c r="J12" i="2" s="1"/>
  <c r="K8" i="2"/>
  <c r="K9" i="2" s="1"/>
  <c r="K11" i="2" s="1"/>
  <c r="K12" i="2" s="1"/>
  <c r="L8" i="2"/>
  <c r="L9" i="2" s="1"/>
  <c r="L11" i="2" s="1"/>
  <c r="L12" i="2" s="1"/>
  <c r="M8" i="2"/>
  <c r="M10" i="2" s="1"/>
  <c r="B8" i="2"/>
  <c r="B10" i="2" s="1"/>
  <c r="N6" i="2"/>
  <c r="N5" i="2"/>
  <c r="F11" i="2" l="1"/>
  <c r="F12" i="2" s="1"/>
  <c r="K10" i="2"/>
  <c r="G10" i="2"/>
  <c r="C10" i="2"/>
  <c r="B9" i="2"/>
  <c r="B11" i="2" s="1"/>
  <c r="J10" i="2"/>
  <c r="F10" i="2"/>
  <c r="N12" i="2" l="1"/>
  <c r="N11" i="2"/>
  <c r="B12" i="2"/>
  <c r="N9" i="2"/>
</calcChain>
</file>

<file path=xl/sharedStrings.xml><?xml version="1.0" encoding="utf-8"?>
<sst xmlns="http://schemas.openxmlformats.org/spreadsheetml/2006/main" count="65" uniqueCount="38">
  <si>
    <t xml:space="preserve">Наименование мероприятия </t>
  </si>
  <si>
    <t>Дата проведения</t>
  </si>
  <si>
    <t>Количество участников</t>
  </si>
  <si>
    <t>Количество подходов, шт.</t>
  </si>
  <si>
    <t>Стартовый интенсив</t>
  </si>
  <si>
    <t>Демо-День Акселератора Спринт</t>
  </si>
  <si>
    <t>Длительность мероприятия (час)</t>
  </si>
  <si>
    <t>Итоговая стоимость дня мероприятия, руб</t>
  </si>
  <si>
    <t>Итоговая стомость обслуживания, руб.</t>
  </si>
  <si>
    <t>Стоимость подхода (питание), руб.</t>
  </si>
  <si>
    <t>Стоимость 1 подхода на человека, руб.</t>
  </si>
  <si>
    <t>Стоимость обслуживания подхода (руб.)</t>
  </si>
  <si>
    <t>Итоговая стоимость питания, руб.</t>
  </si>
  <si>
    <t>Перечень мероприятий, запланированных к проведению в 2023 года в рамках реализации акселерационной программы</t>
  </si>
  <si>
    <t xml:space="preserve">Форум </t>
  </si>
  <si>
    <t>3 квартал 2023</t>
  </si>
  <si>
    <t>Стратегиче-ская сессия</t>
  </si>
  <si>
    <t>2 квартал 2023</t>
  </si>
  <si>
    <t>Форум</t>
  </si>
  <si>
    <t>4 квартал 2023</t>
  </si>
  <si>
    <t>Итоговое количество, стоимость, руб.</t>
  </si>
  <si>
    <t>Расчет предельной стоимости услуг по организации питания и обслуживания участников мероприятий на 2023 год</t>
  </si>
  <si>
    <t>Анализ коммерческий предложений. Средняя стоимость кофе-брейка/сервисного обслуживания</t>
  </si>
  <si>
    <t>№ п/п</t>
  </si>
  <si>
    <t>Наименование организации, представившей КП</t>
  </si>
  <si>
    <t>Стоимость кофе-брейка, руб.</t>
  </si>
  <si>
    <t>Стоимость кофе-брейка повышенного уровня, руб.</t>
  </si>
  <si>
    <t>Стоимость сервисного обслуживания, %</t>
  </si>
  <si>
    <t>1.</t>
  </si>
  <si>
    <t>ООО "Вкус жизни"</t>
  </si>
  <si>
    <t>2.</t>
  </si>
  <si>
    <t>ООО "Вилладж-Фэмили"</t>
  </si>
  <si>
    <t>Средняя стоимость кофе-брейков/сервисного обслуживания ООО "Вкус жизни"</t>
  </si>
  <si>
    <t>Средняя стоимость кофе-брейков/сервисного обслуживания ООО "Вилладж-Фэмили"</t>
  </si>
  <si>
    <t>3.</t>
  </si>
  <si>
    <t>ООО "Праздник в шоколаде"</t>
  </si>
  <si>
    <t>Средняя стоимость кофе-брейков/сервисного обслуживания ООО "Праздник в шоколаде"</t>
  </si>
  <si>
    <t>Итого, средняя стоимость, руб.,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</si>
</sst>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"/>
      <family val="1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4" xfId="0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9" fontId="9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Normal="100" workbookViewId="0">
      <pane ySplit="2" topLeftCell="A3" activePane="bottomLeft" state="frozen"/>
      <selection pane="bottomLeft" activeCell="N5" sqref="N5"/>
    </sheetView>
  </sheetViews>
  <sheetFormatPr defaultRowHeight="15" x14ac:dyDescent="0.25"/>
  <cols>
    <col min="1" max="1" width="30.28515625" customWidth="1"/>
    <col min="2" max="2" width="14.85546875" customWidth="1"/>
    <col min="3" max="3" width="11.85546875" customWidth="1"/>
    <col min="4" max="4" width="11.140625" customWidth="1"/>
    <col min="5" max="7" width="11.5703125" customWidth="1"/>
    <col min="8" max="8" width="13.7109375" customWidth="1"/>
    <col min="9" max="9" width="11.42578125" customWidth="1"/>
    <col min="10" max="10" width="11.7109375" customWidth="1"/>
    <col min="11" max="12" width="12.85546875" customWidth="1"/>
    <col min="13" max="13" width="12.7109375" bestFit="1" customWidth="1"/>
    <col min="14" max="14" width="11.140625" bestFit="1" customWidth="1"/>
  </cols>
  <sheetData>
    <row r="1" spans="1:14" ht="14.45" customHeight="1" x14ac:dyDescent="0.2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4" ht="39" x14ac:dyDescent="0.25">
      <c r="A2" s="7" t="s">
        <v>0</v>
      </c>
      <c r="B2" s="7" t="s">
        <v>5</v>
      </c>
      <c r="C2" s="8" t="s">
        <v>4</v>
      </c>
      <c r="D2" s="8" t="s">
        <v>4</v>
      </c>
      <c r="E2" s="8" t="s">
        <v>4</v>
      </c>
      <c r="F2" s="8" t="s">
        <v>16</v>
      </c>
      <c r="G2" s="8" t="s">
        <v>14</v>
      </c>
      <c r="H2" s="7" t="s">
        <v>5</v>
      </c>
      <c r="I2" s="8" t="s">
        <v>4</v>
      </c>
      <c r="J2" s="8" t="s">
        <v>4</v>
      </c>
      <c r="K2" s="8" t="s">
        <v>4</v>
      </c>
      <c r="L2" s="8" t="s">
        <v>18</v>
      </c>
      <c r="M2" s="7" t="s">
        <v>5</v>
      </c>
    </row>
    <row r="3" spans="1:14" ht="26.25" x14ac:dyDescent="0.25">
      <c r="A3" s="7" t="s">
        <v>1</v>
      </c>
      <c r="B3" s="1">
        <v>45043</v>
      </c>
      <c r="C3" s="1">
        <v>45062</v>
      </c>
      <c r="D3" s="2">
        <v>45063</v>
      </c>
      <c r="E3" s="1">
        <v>45064</v>
      </c>
      <c r="F3" s="10" t="s">
        <v>17</v>
      </c>
      <c r="G3" s="10" t="s">
        <v>15</v>
      </c>
      <c r="H3" s="2">
        <v>45162</v>
      </c>
      <c r="I3" s="1">
        <v>45174</v>
      </c>
      <c r="J3" s="1">
        <v>45175</v>
      </c>
      <c r="K3" s="2">
        <v>45176</v>
      </c>
      <c r="L3" s="10" t="s">
        <v>19</v>
      </c>
      <c r="M3" s="1">
        <v>45274</v>
      </c>
    </row>
    <row r="4" spans="1:14" x14ac:dyDescent="0.25">
      <c r="A4" s="7" t="s">
        <v>6</v>
      </c>
      <c r="B4" s="3">
        <v>6</v>
      </c>
      <c r="C4" s="9">
        <v>7.5</v>
      </c>
      <c r="D4" s="9">
        <v>7.5</v>
      </c>
      <c r="E4" s="9">
        <v>7.5</v>
      </c>
      <c r="F4" s="9">
        <v>4.5</v>
      </c>
      <c r="G4" s="3">
        <v>6</v>
      </c>
      <c r="H4" s="3">
        <v>6</v>
      </c>
      <c r="I4" s="9">
        <v>7.5</v>
      </c>
      <c r="J4" s="9">
        <v>7.5</v>
      </c>
      <c r="K4" s="9">
        <v>7.5</v>
      </c>
      <c r="L4" s="3">
        <v>6</v>
      </c>
      <c r="M4" s="3">
        <v>6</v>
      </c>
    </row>
    <row r="5" spans="1:14" x14ac:dyDescent="0.25">
      <c r="A5" s="7" t="s">
        <v>2</v>
      </c>
      <c r="B5" s="3">
        <v>65</v>
      </c>
      <c r="C5" s="3">
        <v>55</v>
      </c>
      <c r="D5" s="3">
        <v>50</v>
      </c>
      <c r="E5" s="3">
        <v>45</v>
      </c>
      <c r="F5" s="3">
        <v>50</v>
      </c>
      <c r="G5" s="5">
        <v>70</v>
      </c>
      <c r="H5" s="3">
        <v>65</v>
      </c>
      <c r="I5" s="3">
        <v>55</v>
      </c>
      <c r="J5" s="3">
        <v>50</v>
      </c>
      <c r="K5" s="3">
        <v>45</v>
      </c>
      <c r="L5" s="5">
        <v>70</v>
      </c>
      <c r="M5" s="5">
        <v>70</v>
      </c>
      <c r="N5" s="11"/>
    </row>
    <row r="6" spans="1:14" x14ac:dyDescent="0.25">
      <c r="A6" s="7" t="s">
        <v>3</v>
      </c>
      <c r="B6" s="3">
        <v>3</v>
      </c>
      <c r="C6" s="3">
        <v>2</v>
      </c>
      <c r="D6" s="3">
        <v>2</v>
      </c>
      <c r="E6" s="3">
        <v>3</v>
      </c>
      <c r="F6" s="3">
        <v>3</v>
      </c>
      <c r="G6" s="4">
        <v>3</v>
      </c>
      <c r="H6" s="3">
        <v>3</v>
      </c>
      <c r="I6" s="3">
        <v>2</v>
      </c>
      <c r="J6" s="3">
        <v>2</v>
      </c>
      <c r="K6" s="3">
        <v>3</v>
      </c>
      <c r="L6" s="4">
        <v>3</v>
      </c>
      <c r="M6" s="4">
        <v>3</v>
      </c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zoomScale="83" zoomScaleNormal="83" workbookViewId="0">
      <selection activeCell="Q11" sqref="Q11"/>
    </sheetView>
  </sheetViews>
  <sheetFormatPr defaultRowHeight="15" x14ac:dyDescent="0.25"/>
  <cols>
    <col min="1" max="1" width="12.28515625" customWidth="1"/>
    <col min="2" max="2" width="11.7109375" customWidth="1"/>
    <col min="3" max="3" width="12" customWidth="1"/>
    <col min="4" max="5" width="11.85546875" customWidth="1"/>
    <col min="6" max="6" width="12.42578125" customWidth="1"/>
    <col min="7" max="7" width="12.5703125" customWidth="1"/>
    <col min="8" max="8" width="11.7109375" customWidth="1"/>
    <col min="9" max="9" width="12.5703125" customWidth="1"/>
    <col min="10" max="10" width="12.7109375" customWidth="1"/>
    <col min="11" max="11" width="11" customWidth="1"/>
    <col min="13" max="13" width="11.42578125" customWidth="1"/>
    <col min="14" max="14" width="11.140625" customWidth="1"/>
  </cols>
  <sheetData>
    <row r="1" spans="1:14" ht="15.6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51.75" x14ac:dyDescent="0.25">
      <c r="A2" s="7" t="s">
        <v>0</v>
      </c>
      <c r="B2" s="7" t="s">
        <v>5</v>
      </c>
      <c r="C2" s="8" t="s">
        <v>4</v>
      </c>
      <c r="D2" s="8" t="s">
        <v>4</v>
      </c>
      <c r="E2" s="8" t="s">
        <v>4</v>
      </c>
      <c r="F2" s="8" t="s">
        <v>16</v>
      </c>
      <c r="G2" s="8" t="s">
        <v>14</v>
      </c>
      <c r="H2" s="7" t="s">
        <v>5</v>
      </c>
      <c r="I2" s="8" t="s">
        <v>4</v>
      </c>
      <c r="J2" s="8" t="s">
        <v>4</v>
      </c>
      <c r="K2" s="8" t="s">
        <v>4</v>
      </c>
      <c r="L2" s="8" t="s">
        <v>18</v>
      </c>
      <c r="M2" s="7" t="s">
        <v>5</v>
      </c>
      <c r="N2" s="7" t="s">
        <v>20</v>
      </c>
    </row>
    <row r="3" spans="1:14" ht="26.25" x14ac:dyDescent="0.25">
      <c r="A3" s="7" t="s">
        <v>1</v>
      </c>
      <c r="B3" s="1">
        <v>45043</v>
      </c>
      <c r="C3" s="1">
        <v>45062</v>
      </c>
      <c r="D3" s="2">
        <v>45063</v>
      </c>
      <c r="E3" s="1">
        <v>45064</v>
      </c>
      <c r="F3" s="10" t="s">
        <v>17</v>
      </c>
      <c r="G3" s="10" t="s">
        <v>15</v>
      </c>
      <c r="H3" s="2">
        <v>45162</v>
      </c>
      <c r="I3" s="1">
        <v>45174</v>
      </c>
      <c r="J3" s="1">
        <v>45175</v>
      </c>
      <c r="K3" s="2">
        <v>45176</v>
      </c>
      <c r="L3" s="10" t="s">
        <v>19</v>
      </c>
      <c r="M3" s="1">
        <v>45274</v>
      </c>
      <c r="N3" s="12"/>
    </row>
    <row r="4" spans="1:14" ht="39" x14ac:dyDescent="0.25">
      <c r="A4" s="7" t="s">
        <v>6</v>
      </c>
      <c r="B4" s="3">
        <v>6</v>
      </c>
      <c r="C4" s="9">
        <v>7.5</v>
      </c>
      <c r="D4" s="9">
        <v>7.5</v>
      </c>
      <c r="E4" s="9">
        <v>7.5</v>
      </c>
      <c r="F4" s="9">
        <v>4.5</v>
      </c>
      <c r="G4" s="3">
        <v>6</v>
      </c>
      <c r="H4" s="3">
        <v>6</v>
      </c>
      <c r="I4" s="9">
        <v>7.5</v>
      </c>
      <c r="J4" s="9">
        <v>7.5</v>
      </c>
      <c r="K4" s="9">
        <v>7.5</v>
      </c>
      <c r="L4" s="3">
        <v>6</v>
      </c>
      <c r="M4" s="3">
        <v>6</v>
      </c>
      <c r="N4" s="12"/>
    </row>
    <row r="5" spans="1:14" ht="26.25" x14ac:dyDescent="0.25">
      <c r="A5" s="7" t="s">
        <v>2</v>
      </c>
      <c r="B5" s="3">
        <v>65</v>
      </c>
      <c r="C5" s="3">
        <v>55</v>
      </c>
      <c r="D5" s="3">
        <v>50</v>
      </c>
      <c r="E5" s="3">
        <v>45</v>
      </c>
      <c r="F5" s="3">
        <v>50</v>
      </c>
      <c r="G5" s="3">
        <v>70</v>
      </c>
      <c r="H5" s="3">
        <v>65</v>
      </c>
      <c r="I5" s="3">
        <v>55</v>
      </c>
      <c r="J5" s="3">
        <v>50</v>
      </c>
      <c r="K5" s="3">
        <v>45</v>
      </c>
      <c r="L5" s="3">
        <v>70</v>
      </c>
      <c r="M5" s="3">
        <v>70</v>
      </c>
      <c r="N5" s="5">
        <f>SUM(B5:M5)</f>
        <v>690</v>
      </c>
    </row>
    <row r="6" spans="1:14" ht="26.25" x14ac:dyDescent="0.25">
      <c r="A6" s="7" t="s">
        <v>3</v>
      </c>
      <c r="B6" s="3">
        <v>3</v>
      </c>
      <c r="C6" s="3">
        <v>2</v>
      </c>
      <c r="D6" s="3">
        <v>2</v>
      </c>
      <c r="E6" s="3">
        <v>3</v>
      </c>
      <c r="F6" s="3">
        <v>3</v>
      </c>
      <c r="G6" s="4">
        <v>3</v>
      </c>
      <c r="H6" s="3">
        <v>3</v>
      </c>
      <c r="I6" s="3">
        <v>2</v>
      </c>
      <c r="J6" s="3">
        <v>2</v>
      </c>
      <c r="K6" s="3">
        <v>3</v>
      </c>
      <c r="L6" s="4">
        <v>3</v>
      </c>
      <c r="M6" s="4">
        <v>3</v>
      </c>
      <c r="N6" s="5">
        <f>SUM(B6:M6)</f>
        <v>32</v>
      </c>
    </row>
    <row r="7" spans="1:14" ht="51.75" x14ac:dyDescent="0.25">
      <c r="A7" s="7" t="s">
        <v>10</v>
      </c>
      <c r="B7" s="35">
        <v>783</v>
      </c>
      <c r="C7" s="35">
        <v>783</v>
      </c>
      <c r="D7" s="35">
        <v>783</v>
      </c>
      <c r="E7" s="35">
        <v>783</v>
      </c>
      <c r="F7" s="35">
        <v>1192</v>
      </c>
      <c r="G7" s="35">
        <v>783</v>
      </c>
      <c r="H7" s="35">
        <v>783</v>
      </c>
      <c r="I7" s="35">
        <v>783</v>
      </c>
      <c r="J7" s="6">
        <v>783</v>
      </c>
      <c r="K7" s="6">
        <v>783</v>
      </c>
      <c r="L7" s="6">
        <v>783</v>
      </c>
      <c r="M7" s="6">
        <v>783</v>
      </c>
      <c r="N7" s="12"/>
    </row>
    <row r="8" spans="1:14" ht="51.75" x14ac:dyDescent="0.25">
      <c r="A8" s="7" t="s">
        <v>9</v>
      </c>
      <c r="B8" s="35">
        <f>B7*B5</f>
        <v>50895</v>
      </c>
      <c r="C8" s="35">
        <f t="shared" ref="C8:M8" si="0">C7*C5</f>
        <v>43065</v>
      </c>
      <c r="D8" s="35">
        <f t="shared" si="0"/>
        <v>39150</v>
      </c>
      <c r="E8" s="35">
        <f t="shared" si="0"/>
        <v>35235</v>
      </c>
      <c r="F8" s="35">
        <f t="shared" si="0"/>
        <v>59600</v>
      </c>
      <c r="G8" s="35">
        <f t="shared" si="0"/>
        <v>54810</v>
      </c>
      <c r="H8" s="35">
        <f t="shared" si="0"/>
        <v>50895</v>
      </c>
      <c r="I8" s="35">
        <f t="shared" si="0"/>
        <v>43065</v>
      </c>
      <c r="J8" s="6">
        <f t="shared" si="0"/>
        <v>39150</v>
      </c>
      <c r="K8" s="6">
        <f t="shared" si="0"/>
        <v>35235</v>
      </c>
      <c r="L8" s="6">
        <f t="shared" si="0"/>
        <v>54810</v>
      </c>
      <c r="M8" s="6">
        <f t="shared" si="0"/>
        <v>54810</v>
      </c>
      <c r="N8" s="12"/>
    </row>
    <row r="9" spans="1:14" ht="39" x14ac:dyDescent="0.25">
      <c r="A9" s="7" t="s">
        <v>12</v>
      </c>
      <c r="B9" s="35">
        <f>B8*B6</f>
        <v>152685</v>
      </c>
      <c r="C9" s="35">
        <f t="shared" ref="C9:M9" si="1">C8*C6</f>
        <v>86130</v>
      </c>
      <c r="D9" s="35">
        <f t="shared" si="1"/>
        <v>78300</v>
      </c>
      <c r="E9" s="35">
        <f t="shared" si="1"/>
        <v>105705</v>
      </c>
      <c r="F9" s="35">
        <f t="shared" si="1"/>
        <v>178800</v>
      </c>
      <c r="G9" s="35">
        <f t="shared" si="1"/>
        <v>164430</v>
      </c>
      <c r="H9" s="35">
        <f t="shared" si="1"/>
        <v>152685</v>
      </c>
      <c r="I9" s="35">
        <f t="shared" si="1"/>
        <v>86130</v>
      </c>
      <c r="J9" s="6">
        <f t="shared" si="1"/>
        <v>78300</v>
      </c>
      <c r="K9" s="6">
        <f t="shared" si="1"/>
        <v>105705</v>
      </c>
      <c r="L9" s="6">
        <f t="shared" si="1"/>
        <v>164430</v>
      </c>
      <c r="M9" s="6">
        <f t="shared" si="1"/>
        <v>164430</v>
      </c>
      <c r="N9" s="13">
        <f>SUM(B9:M9)</f>
        <v>1517730</v>
      </c>
    </row>
    <row r="10" spans="1:14" ht="51.75" x14ac:dyDescent="0.25">
      <c r="A10" s="7" t="s">
        <v>11</v>
      </c>
      <c r="B10" s="36">
        <f>B8*0.25</f>
        <v>12723.75</v>
      </c>
      <c r="C10" s="36">
        <f t="shared" ref="C10:M10" si="2">C8*0.25</f>
        <v>10766.25</v>
      </c>
      <c r="D10" s="36">
        <f t="shared" si="2"/>
        <v>9787.5</v>
      </c>
      <c r="E10" s="36">
        <f t="shared" si="2"/>
        <v>8808.75</v>
      </c>
      <c r="F10" s="35">
        <f t="shared" si="2"/>
        <v>14900</v>
      </c>
      <c r="G10" s="36">
        <f t="shared" si="2"/>
        <v>13702.5</v>
      </c>
      <c r="H10" s="36">
        <f t="shared" si="2"/>
        <v>12723.75</v>
      </c>
      <c r="I10" s="36">
        <f t="shared" si="2"/>
        <v>10766.25</v>
      </c>
      <c r="J10" s="21">
        <f t="shared" si="2"/>
        <v>9787.5</v>
      </c>
      <c r="K10" s="21">
        <f t="shared" si="2"/>
        <v>8808.75</v>
      </c>
      <c r="L10" s="21">
        <f t="shared" si="2"/>
        <v>13702.5</v>
      </c>
      <c r="M10" s="21">
        <f t="shared" si="2"/>
        <v>13702.5</v>
      </c>
      <c r="N10" s="12"/>
    </row>
    <row r="11" spans="1:14" ht="51.75" x14ac:dyDescent="0.25">
      <c r="A11" s="7" t="s">
        <v>8</v>
      </c>
      <c r="B11" s="36">
        <f>B9*0.25</f>
        <v>38171.25</v>
      </c>
      <c r="C11" s="36">
        <f t="shared" ref="C11:M11" si="3">C9*0.25</f>
        <v>21532.5</v>
      </c>
      <c r="D11" s="35">
        <f t="shared" si="3"/>
        <v>19575</v>
      </c>
      <c r="E11" s="36">
        <f t="shared" si="3"/>
        <v>26426.25</v>
      </c>
      <c r="F11" s="35">
        <f t="shared" si="3"/>
        <v>44700</v>
      </c>
      <c r="G11" s="36">
        <f t="shared" si="3"/>
        <v>41107.5</v>
      </c>
      <c r="H11" s="36">
        <f t="shared" si="3"/>
        <v>38171.25</v>
      </c>
      <c r="I11" s="36">
        <f t="shared" si="3"/>
        <v>21532.5</v>
      </c>
      <c r="J11" s="6">
        <f t="shared" si="3"/>
        <v>19575</v>
      </c>
      <c r="K11" s="21">
        <f t="shared" si="3"/>
        <v>26426.25</v>
      </c>
      <c r="L11" s="21">
        <f t="shared" si="3"/>
        <v>41107.5</v>
      </c>
      <c r="M11" s="21">
        <f t="shared" si="3"/>
        <v>41107.5</v>
      </c>
      <c r="N11" s="13">
        <f>SUM(B11:M11)</f>
        <v>379432.5</v>
      </c>
    </row>
    <row r="12" spans="1:14" ht="51.75" x14ac:dyDescent="0.25">
      <c r="A12" s="7" t="s">
        <v>7</v>
      </c>
      <c r="B12" s="21">
        <f>B11+B9</f>
        <v>190856.25</v>
      </c>
      <c r="C12" s="21">
        <f t="shared" ref="C12:M12" si="4">C11+C9</f>
        <v>107662.5</v>
      </c>
      <c r="D12" s="21">
        <f t="shared" si="4"/>
        <v>97875</v>
      </c>
      <c r="E12" s="21">
        <f t="shared" si="4"/>
        <v>132131.25</v>
      </c>
      <c r="F12" s="6">
        <f t="shared" si="4"/>
        <v>223500</v>
      </c>
      <c r="G12" s="21">
        <f t="shared" si="4"/>
        <v>205537.5</v>
      </c>
      <c r="H12" s="21">
        <f t="shared" si="4"/>
        <v>190856.25</v>
      </c>
      <c r="I12" s="21">
        <f t="shared" si="4"/>
        <v>107662.5</v>
      </c>
      <c r="J12" s="6">
        <f t="shared" si="4"/>
        <v>97875</v>
      </c>
      <c r="K12" s="21">
        <f t="shared" si="4"/>
        <v>132131.25</v>
      </c>
      <c r="L12" s="21">
        <f t="shared" si="4"/>
        <v>205537.5</v>
      </c>
      <c r="M12" s="21">
        <f t="shared" si="4"/>
        <v>205537.5</v>
      </c>
      <c r="N12" s="13">
        <f>SUM(B12:M12)</f>
        <v>1897162.5</v>
      </c>
    </row>
  </sheetData>
  <mergeCells count="1">
    <mergeCell ref="A1:N1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activeCell="D11" sqref="D11"/>
    </sheetView>
  </sheetViews>
  <sheetFormatPr defaultRowHeight="15" x14ac:dyDescent="0.25"/>
  <cols>
    <col min="2" max="2" width="23.85546875" customWidth="1"/>
    <col min="3" max="3" width="16" customWidth="1"/>
    <col min="4" max="4" width="22.140625" customWidth="1"/>
    <col min="5" max="5" width="26.85546875" customWidth="1"/>
  </cols>
  <sheetData>
    <row r="1" spans="1:6" ht="24" customHeight="1" x14ac:dyDescent="0.25">
      <c r="A1" s="24" t="s">
        <v>22</v>
      </c>
      <c r="B1" s="24"/>
      <c r="C1" s="24"/>
      <c r="D1" s="24"/>
      <c r="E1" s="24"/>
    </row>
    <row r="2" spans="1:6" ht="39" x14ac:dyDescent="0.25">
      <c r="A2" s="7" t="s">
        <v>23</v>
      </c>
      <c r="B2" s="7" t="s">
        <v>24</v>
      </c>
      <c r="C2" s="8" t="s">
        <v>25</v>
      </c>
      <c r="D2" s="8" t="s">
        <v>26</v>
      </c>
      <c r="E2" s="7" t="s">
        <v>27</v>
      </c>
      <c r="F2" s="14"/>
    </row>
    <row r="3" spans="1:6" x14ac:dyDescent="0.25">
      <c r="A3" s="27" t="s">
        <v>28</v>
      </c>
      <c r="B3" s="30" t="s">
        <v>29</v>
      </c>
      <c r="C3" s="15">
        <v>799</v>
      </c>
      <c r="D3" s="15">
        <v>1191</v>
      </c>
      <c r="E3" s="15">
        <v>25</v>
      </c>
    </row>
    <row r="4" spans="1:6" x14ac:dyDescent="0.25">
      <c r="A4" s="28"/>
      <c r="B4" s="31"/>
      <c r="C4" s="15">
        <v>789</v>
      </c>
      <c r="D4" s="15">
        <v>1198</v>
      </c>
      <c r="E4" s="15">
        <v>25</v>
      </c>
    </row>
    <row r="5" spans="1:6" x14ac:dyDescent="0.25">
      <c r="A5" s="29"/>
      <c r="B5" s="32"/>
      <c r="C5" s="15">
        <v>799</v>
      </c>
      <c r="D5" s="15">
        <v>1163</v>
      </c>
      <c r="E5" s="15">
        <v>25</v>
      </c>
    </row>
    <row r="6" spans="1:6" ht="43.5" customHeight="1" x14ac:dyDescent="0.25">
      <c r="A6" s="25" t="s">
        <v>32</v>
      </c>
      <c r="B6" s="26"/>
      <c r="C6" s="16">
        <v>796</v>
      </c>
      <c r="D6" s="16">
        <v>1184</v>
      </c>
      <c r="E6" s="17">
        <v>0.25</v>
      </c>
    </row>
    <row r="7" spans="1:6" x14ac:dyDescent="0.25">
      <c r="A7" s="27" t="s">
        <v>30</v>
      </c>
      <c r="B7" s="30" t="s">
        <v>31</v>
      </c>
      <c r="C7" s="15">
        <v>799</v>
      </c>
      <c r="D7" s="15">
        <v>1195</v>
      </c>
      <c r="E7" s="15">
        <v>25</v>
      </c>
    </row>
    <row r="8" spans="1:6" x14ac:dyDescent="0.25">
      <c r="A8" s="28"/>
      <c r="B8" s="31"/>
      <c r="C8" s="15">
        <v>742</v>
      </c>
      <c r="D8" s="15">
        <v>1191</v>
      </c>
      <c r="E8" s="15">
        <v>25</v>
      </c>
    </row>
    <row r="9" spans="1:6" x14ac:dyDescent="0.25">
      <c r="A9" s="29"/>
      <c r="B9" s="32"/>
      <c r="C9" s="15">
        <v>721</v>
      </c>
      <c r="D9" s="15">
        <v>1194</v>
      </c>
      <c r="E9" s="15">
        <v>25</v>
      </c>
    </row>
    <row r="10" spans="1:6" ht="39.950000000000003" customHeight="1" x14ac:dyDescent="0.25">
      <c r="A10" s="25" t="s">
        <v>33</v>
      </c>
      <c r="B10" s="26"/>
      <c r="C10" s="16">
        <v>754</v>
      </c>
      <c r="D10" s="16">
        <v>1193</v>
      </c>
      <c r="E10" s="18">
        <v>0.25</v>
      </c>
    </row>
    <row r="11" spans="1:6" x14ac:dyDescent="0.25">
      <c r="A11" s="27" t="s">
        <v>34</v>
      </c>
      <c r="B11" s="30" t="s">
        <v>35</v>
      </c>
      <c r="C11" s="15">
        <v>800</v>
      </c>
      <c r="D11" s="15">
        <v>1200</v>
      </c>
      <c r="E11" s="15">
        <v>25</v>
      </c>
    </row>
    <row r="12" spans="1:6" x14ac:dyDescent="0.25">
      <c r="A12" s="28"/>
      <c r="B12" s="31"/>
      <c r="C12" s="15">
        <v>800</v>
      </c>
      <c r="D12" s="15">
        <v>1200</v>
      </c>
      <c r="E12" s="15">
        <v>25</v>
      </c>
    </row>
    <row r="13" spans="1:6" x14ac:dyDescent="0.25">
      <c r="A13" s="29"/>
      <c r="B13" s="32"/>
      <c r="C13" s="15">
        <v>800</v>
      </c>
      <c r="D13" s="15">
        <v>1200</v>
      </c>
      <c r="E13" s="15">
        <v>25</v>
      </c>
    </row>
    <row r="14" spans="1:6" ht="39.6" customHeight="1" x14ac:dyDescent="0.25">
      <c r="A14" s="25" t="s">
        <v>36</v>
      </c>
      <c r="B14" s="26"/>
      <c r="C14" s="16">
        <v>800</v>
      </c>
      <c r="D14" s="16">
        <v>1200</v>
      </c>
      <c r="E14" s="17">
        <v>0.25</v>
      </c>
    </row>
    <row r="15" spans="1:6" x14ac:dyDescent="0.25">
      <c r="A15" s="33" t="s">
        <v>37</v>
      </c>
      <c r="B15" s="34"/>
      <c r="C15" s="19">
        <v>783</v>
      </c>
      <c r="D15" s="19">
        <v>1192</v>
      </c>
      <c r="E15" s="20">
        <v>0.25</v>
      </c>
    </row>
  </sheetData>
  <mergeCells count="11">
    <mergeCell ref="A11:A13"/>
    <mergeCell ref="B11:B13"/>
    <mergeCell ref="A14:B14"/>
    <mergeCell ref="A15:B15"/>
    <mergeCell ref="A10:B10"/>
    <mergeCell ref="A1:E1"/>
    <mergeCell ref="A6:B6"/>
    <mergeCell ref="A3:A5"/>
    <mergeCell ref="B3:B5"/>
    <mergeCell ref="A7:A9"/>
    <mergeCell ref="B7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мероприятий 2023</vt:lpstr>
      <vt:lpstr>Расчет предельной стоимости</vt:lpstr>
      <vt:lpstr>Анализ КП, средняя стоимость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Поджарова Светлана Фаритовна</dc:creator>
  <cp:lastModifiedBy>Ворсин Владислав Вячеславович</cp:lastModifiedBy>
  <cp:lastPrinted>2023-03-27T10:20:10Z</cp:lastPrinted>
  <dcterms:created xsi:type="dcterms:W3CDTF">2015-06-05T18:19:34Z</dcterms:created>
  <dcterms:modified xsi:type="dcterms:W3CDTF">2023-03-28T12:01:39Z</dcterms:modified>
</cp:coreProperties>
</file>